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7"/>
  <workbookPr/>
  <mc:AlternateContent xmlns:mc="http://schemas.openxmlformats.org/markup-compatibility/2006">
    <mc:Choice Requires="x15">
      <x15ac:absPath xmlns:x15ac="http://schemas.microsoft.com/office/spreadsheetml/2010/11/ac" url="https://nhsconfed.sharepoint.com/sites/err/Medical Pay  Workforce Team/4. Publications/Current guidance/"/>
    </mc:Choice>
  </mc:AlternateContent>
  <xr:revisionPtr revIDLastSave="0" documentId="8_{0EC7B193-33ED-4E21-827B-D08B891EEE58}" xr6:coauthVersionLast="47" xr6:coauthVersionMax="47" xr10:uidLastSave="{00000000-0000-0000-0000-000000000000}"/>
  <workbookProtection workbookAlgorithmName="SHA-512" workbookHashValue="mcN69OqUpezHbhevixVNC3ogwI0nyt+XJfmAuRfcdfiXWuVKbPuXsBNiBcP9f78vyt3WkJ18Ehpk7ijs/A4lYA==" workbookSaltValue="TbQQjAGhL8H8pJa96wey6w==" workbookSpinCount="100000" lockStructure="1"/>
  <bookViews>
    <workbookView xWindow="-110" yWindow="-110" windowWidth="19420" windowHeight="10420" xr2:uid="{00000000-000D-0000-FFFF-FFFF00000000}"/>
  </bookViews>
  <sheets>
    <sheet name="LTFT Ready Reckone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G14" i="1"/>
  <c r="G12" i="1"/>
  <c r="D38" i="1" l="1"/>
  <c r="D37" i="1"/>
  <c r="D36" i="1"/>
  <c r="G13" i="1" s="1"/>
  <c r="G15" i="1" l="1"/>
  <c r="H18" i="1"/>
  <c r="H19" i="1" l="1"/>
</calcChain>
</file>

<file path=xl/sharedStrings.xml><?xml version="1.0" encoding="utf-8"?>
<sst xmlns="http://schemas.openxmlformats.org/spreadsheetml/2006/main" count="49" uniqueCount="44">
  <si>
    <t>LTFT ready reckoner</t>
  </si>
  <si>
    <t>LTFTRR</t>
  </si>
  <si>
    <t>The 2016 terms and conditions of service (TCS) specify that where a doctor is working less than full time (LTFT), any weekend allowance or on-call availability supplement will be pro-rata to the doctors commitment to the full time rota. See Schedule 2 paragraph 6 and paragraph 12.</t>
  </si>
  <si>
    <t xml:space="preserve"> The ready reckoner below works out the commitment to the full time rota, and therefore the LTFT weekend allowance/LTFT on-call availability allowance.</t>
  </si>
  <si>
    <t>Please refer to the most recent pay circular on our webiste: https://www.nhsemployers.org/articles/pay-and-conditions-circulars-medical-and-dental-staff</t>
  </si>
  <si>
    <t>Required Data Entry</t>
  </si>
  <si>
    <t>1. Nodal Point</t>
  </si>
  <si>
    <t>1. Determine which nodal point the doctor is on (1-5). Table below details nodal points</t>
  </si>
  <si>
    <t>2. Full time weekend frequency</t>
  </si>
  <si>
    <t xml:space="preserve">2. Enter the full time frequency (possibly available from your electronic rota systems). </t>
  </si>
  <si>
    <t>Full time weekend allowance</t>
  </si>
  <si>
    <t>3. The full time weekend allowance is automatically referenced from table A below based on the nodal point and full time weekend frequency above.</t>
  </si>
  <si>
    <t>3. Less than full time weekend frequency (LTFT)</t>
  </si>
  <si>
    <t>4. LTFT commitment to full time weekend rota percentage</t>
  </si>
  <si>
    <t>4. Type in the frequency of weekends that the LTFT trainee actually works.</t>
  </si>
  <si>
    <t>Does doctor receive availability allowance for on call?</t>
  </si>
  <si>
    <t>No</t>
  </si>
  <si>
    <t>Select Yes or No</t>
  </si>
  <si>
    <t>Full time on-call availability allowance (if doctors receive allowance):</t>
  </si>
  <si>
    <t>Total LTFT weekend/on-call allowance</t>
  </si>
  <si>
    <t>The full time on-call availability allowance is automatically referenced from the table below based on the nodal point.</t>
  </si>
  <si>
    <t>Table A: Weekend allowances for full-time trainees</t>
  </si>
  <si>
    <t xml:space="preserve">Table B: On call availability allowance </t>
  </si>
  <si>
    <t xml:space="preserve">Nodal point </t>
  </si>
  <si>
    <t xml:space="preserve">Stage of training </t>
  </si>
  <si>
    <t>Nodal point</t>
  </si>
  <si>
    <t>Value (£)</t>
  </si>
  <si>
    <t>Frequency</t>
  </si>
  <si>
    <t>Percentage</t>
  </si>
  <si>
    <t>FY1</t>
  </si>
  <si>
    <t>FY2</t>
  </si>
  <si>
    <t>1 in 2</t>
  </si>
  <si>
    <t>CT1-CT2, ST1- ST2</t>
  </si>
  <si>
    <t>&lt;1 in 2 – 1 in 3</t>
  </si>
  <si>
    <t>CT3-CT5, ST3-ST5</t>
  </si>
  <si>
    <t>&lt;1 in 3 – 1 in 4</t>
  </si>
  <si>
    <t>CT6-CT8, ST6-ST8</t>
  </si>
  <si>
    <t>&lt;1 in 4 – 1 in 5</t>
  </si>
  <si>
    <t>&lt;1 in 5 – 1 in 6</t>
  </si>
  <si>
    <t>&lt;1 in 6 – 1 in 7</t>
  </si>
  <si>
    <t>&lt;1 in 7 – 1 in 8</t>
  </si>
  <si>
    <t>&lt;1 in 8</t>
  </si>
  <si>
    <t>No allowance</t>
  </si>
  <si>
    <t>if number between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</si>
</sst>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_-;\-* #,##0_-;_-* &quot;-&quot;??_-;_-@_-"/>
    <numFmt numFmtId="167" formatCode="&quot;£&quot;#,##0"/>
    <numFmt numFmtId="168" formatCode="&quot;£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rgb="FF7030A0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rgb="FFFF481D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166" fontId="3" fillId="2" borderId="0" xfId="1" applyNumberFormat="1" applyFont="1" applyFill="1" applyProtection="1"/>
    <xf numFmtId="168" fontId="17" fillId="4" borderId="10" xfId="2" applyNumberFormat="1" applyFont="1" applyFill="1" applyBorder="1" applyAlignment="1" applyProtection="1">
      <alignment horizontal="center" vertical="center"/>
    </xf>
    <xf numFmtId="0" fontId="0" fillId="2" borderId="0" xfId="0" applyFill="1"/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/>
    <xf numFmtId="3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right" vertical="center" shrinkToFi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2" xfId="0" applyFill="1" applyBorder="1"/>
    <xf numFmtId="0" fontId="0" fillId="2" borderId="2" xfId="0" applyFill="1" applyBorder="1" applyAlignment="1">
      <alignment horizontal="right" vertical="center" wrapText="1"/>
    </xf>
    <xf numFmtId="167" fontId="16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2" borderId="21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9" fontId="7" fillId="0" borderId="16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10" fontId="7" fillId="0" borderId="16" xfId="0" applyNumberFormat="1" applyFont="1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3" fontId="8" fillId="0" borderId="25" xfId="0" applyNumberFormat="1" applyFont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3" fontId="0" fillId="2" borderId="0" xfId="0" applyNumberFormat="1" applyFill="1"/>
    <xf numFmtId="0" fontId="18" fillId="2" borderId="0" xfId="0" applyFont="1" applyFill="1" applyAlignment="1">
      <alignment horizontal="right" vertical="top"/>
    </xf>
    <xf numFmtId="0" fontId="17" fillId="5" borderId="15" xfId="0" applyFont="1" applyFill="1" applyBorder="1" applyAlignment="1" applyProtection="1">
      <alignment horizontal="left" vertical="center" wrapText="1"/>
      <protection locked="0"/>
    </xf>
    <xf numFmtId="164" fontId="17" fillId="5" borderId="20" xfId="2" applyFont="1" applyFill="1" applyBorder="1" applyAlignment="1" applyProtection="1">
      <alignment horizontal="center" vertical="center"/>
      <protection locked="0"/>
    </xf>
    <xf numFmtId="0" fontId="19" fillId="2" borderId="0" xfId="0" applyFont="1" applyFill="1"/>
    <xf numFmtId="0" fontId="19" fillId="2" borderId="0" xfId="0" applyFont="1" applyFill="1" applyAlignment="1">
      <alignment horizontal="left"/>
    </xf>
    <xf numFmtId="3" fontId="19" fillId="2" borderId="0" xfId="0" applyNumberFormat="1" applyFont="1" applyFill="1"/>
    <xf numFmtId="166" fontId="19" fillId="2" borderId="0" xfId="1" applyNumberFormat="1" applyFont="1" applyFill="1" applyProtection="1"/>
    <xf numFmtId="3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vertical="top" wrapText="1"/>
    </xf>
    <xf numFmtId="0" fontId="19" fillId="2" borderId="0" xfId="0" applyFont="1" applyFill="1" applyAlignment="1">
      <alignment horizontal="center"/>
    </xf>
    <xf numFmtId="0" fontId="20" fillId="2" borderId="0" xfId="0" applyFont="1" applyFill="1"/>
    <xf numFmtId="0" fontId="0" fillId="2" borderId="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7" fontId="16" fillId="2" borderId="13" xfId="0" applyNumberFormat="1" applyFont="1" applyFill="1" applyBorder="1" applyAlignment="1">
      <alignment horizontal="center" vertical="center"/>
    </xf>
    <xf numFmtId="167" fontId="16" fillId="2" borderId="15" xfId="0" applyNumberFormat="1" applyFont="1" applyFill="1" applyBorder="1" applyAlignment="1">
      <alignment horizontal="center" vertical="center"/>
    </xf>
    <xf numFmtId="10" fontId="10" fillId="4" borderId="13" xfId="3" applyNumberFormat="1" applyFont="1" applyFill="1" applyBorder="1" applyAlignment="1" applyProtection="1">
      <alignment horizontal="center" vertical="center"/>
    </xf>
    <xf numFmtId="10" fontId="10" fillId="4" borderId="15" xfId="3" applyNumberFormat="1" applyFont="1" applyFill="1" applyBorder="1" applyAlignment="1" applyProtection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shrinkToFit="1"/>
    </xf>
    <xf numFmtId="0" fontId="17" fillId="5" borderId="15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5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481D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398041</xdr:colOff>
      <xdr:row>2</xdr:row>
      <xdr:rowOff>57719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6041B9-6906-4A04-975F-572E95DAE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73072" cy="1123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5"/>
  <sheetViews>
    <sheetView tabSelected="1" topLeftCell="D1" zoomScale="70" zoomScaleNormal="70" workbookViewId="0">
      <selection activeCell="G12" sqref="G12"/>
    </sheetView>
  </sheetViews>
  <sheetFormatPr defaultColWidth="9.140625" defaultRowHeight="14.45"/>
  <cols>
    <col min="1" max="1" width="2.42578125" style="3" bestFit="1" customWidth="1"/>
    <col min="2" max="8" width="16.85546875" style="3" customWidth="1"/>
    <col min="9" max="9" width="14" style="3" customWidth="1"/>
    <col min="10" max="10" width="30.140625" style="3" customWidth="1"/>
    <col min="11" max="11" width="11.42578125" style="3" bestFit="1" customWidth="1"/>
    <col min="12" max="12" width="11.42578125" style="3" customWidth="1"/>
    <col min="13" max="13" width="8.85546875" style="3" bestFit="1" customWidth="1"/>
    <col min="14" max="14" width="2.85546875" style="3" customWidth="1"/>
    <col min="15" max="15" width="11.140625" style="3" customWidth="1"/>
    <col min="16" max="16" width="9.140625" style="3" customWidth="1"/>
    <col min="17" max="17" width="15.5703125" style="3" customWidth="1"/>
    <col min="18" max="18" width="7.140625" style="3" customWidth="1"/>
    <col min="19" max="19" width="13" style="3" customWidth="1"/>
    <col min="20" max="21" width="9.140625" style="3"/>
    <col min="22" max="22" width="13.140625" style="3" bestFit="1" customWidth="1"/>
    <col min="23" max="23" width="11.5703125" style="3" bestFit="1" customWidth="1"/>
    <col min="24" max="26" width="8.85546875" style="3" bestFit="1" customWidth="1"/>
    <col min="27" max="27" width="8.85546875" style="19" bestFit="1" customWidth="1"/>
    <col min="28" max="28" width="8.85546875" style="3" bestFit="1" customWidth="1"/>
    <col min="29" max="16384" width="9.140625" style="3"/>
  </cols>
  <sheetData>
    <row r="1" spans="1:30" ht="63.6" customHeight="1">
      <c r="F1" s="4"/>
      <c r="G1" s="4"/>
      <c r="H1" s="4"/>
      <c r="I1" s="5" t="s">
        <v>0</v>
      </c>
      <c r="J1" s="5"/>
      <c r="K1" s="4"/>
      <c r="L1" s="4"/>
      <c r="M1" s="4"/>
      <c r="N1" s="4"/>
      <c r="O1" s="4"/>
      <c r="P1" s="4"/>
      <c r="Q1" s="4"/>
      <c r="R1" s="4"/>
      <c r="S1" s="4"/>
      <c r="T1" s="43" t="s">
        <v>1</v>
      </c>
      <c r="U1" s="4"/>
      <c r="V1" s="4"/>
      <c r="W1" s="4"/>
      <c r="X1" s="4"/>
      <c r="Y1" s="4"/>
      <c r="Z1" s="4"/>
      <c r="AA1" s="4"/>
      <c r="AB1" s="4"/>
      <c r="AC1" s="4"/>
    </row>
    <row r="2" spans="1:30" ht="21">
      <c r="A2" s="6"/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T2" s="7"/>
      <c r="U2" s="7"/>
      <c r="V2" s="7"/>
      <c r="W2" s="7"/>
      <c r="X2" s="7"/>
      <c r="Y2" s="7"/>
      <c r="Z2" s="7"/>
      <c r="AA2" s="1"/>
      <c r="AB2" s="8"/>
      <c r="AC2" s="7"/>
    </row>
    <row r="3" spans="1:30" ht="10.5" customHeight="1">
      <c r="A3" s="6"/>
      <c r="B3" s="6"/>
      <c r="C3" s="6"/>
      <c r="D3" s="6"/>
      <c r="E3" s="6"/>
      <c r="F3" s="6"/>
      <c r="T3" s="7"/>
      <c r="U3" s="7"/>
      <c r="V3" s="7"/>
      <c r="W3" s="7"/>
      <c r="X3" s="7"/>
      <c r="Y3" s="7"/>
      <c r="Z3" s="7"/>
      <c r="AA3" s="1"/>
      <c r="AB3" s="8"/>
      <c r="AC3" s="7"/>
    </row>
    <row r="4" spans="1:30" ht="15" customHeight="1">
      <c r="A4" s="6"/>
      <c r="B4" s="79" t="s">
        <v>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T4" s="7"/>
      <c r="U4" s="7"/>
      <c r="V4" s="7"/>
      <c r="W4" s="7"/>
      <c r="X4" s="7"/>
      <c r="Y4" s="7"/>
      <c r="Z4" s="7"/>
      <c r="AA4" s="1"/>
      <c r="AB4" s="8"/>
      <c r="AC4" s="7"/>
    </row>
    <row r="5" spans="1:30">
      <c r="A5" s="6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T5" s="7"/>
      <c r="U5" s="46"/>
      <c r="V5" s="46"/>
      <c r="W5" s="46"/>
      <c r="X5" s="46"/>
      <c r="Y5" s="46"/>
      <c r="Z5" s="46"/>
      <c r="AA5" s="49"/>
      <c r="AB5" s="50"/>
      <c r="AC5" s="46"/>
      <c r="AD5" s="46"/>
    </row>
    <row r="6" spans="1:30" ht="12.95" customHeight="1">
      <c r="A6" s="6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T6" s="7"/>
      <c r="U6" s="46"/>
      <c r="V6" s="46"/>
      <c r="W6" s="46"/>
      <c r="X6" s="46"/>
      <c r="Y6" s="46"/>
      <c r="Z6" s="46"/>
      <c r="AA6" s="49"/>
      <c r="AB6" s="50"/>
      <c r="AC6" s="46"/>
      <c r="AD6" s="46"/>
    </row>
    <row r="7" spans="1:30" ht="23.1" customHeight="1">
      <c r="A7" s="6"/>
      <c r="B7" s="94" t="s">
        <v>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"/>
      <c r="T7" s="7"/>
      <c r="U7" s="46"/>
      <c r="V7" s="46"/>
      <c r="W7" s="46"/>
      <c r="X7" s="46"/>
      <c r="Y7" s="46"/>
      <c r="Z7" s="46"/>
      <c r="AA7" s="49"/>
      <c r="AB7" s="50"/>
      <c r="AC7" s="46"/>
      <c r="AD7" s="46"/>
    </row>
    <row r="8" spans="1:30" ht="23.1" customHeight="1" thickBot="1">
      <c r="A8" s="6"/>
      <c r="B8" s="95" t="s">
        <v>4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"/>
      <c r="T8" s="7"/>
      <c r="U8" s="46"/>
      <c r="V8" s="46"/>
      <c r="W8" s="46"/>
      <c r="X8" s="46"/>
      <c r="Y8" s="46"/>
      <c r="Z8" s="46"/>
      <c r="AA8" s="49"/>
      <c r="AB8" s="50"/>
      <c r="AC8" s="46"/>
      <c r="AD8" s="46"/>
    </row>
    <row r="9" spans="1:30" ht="23.1" customHeight="1" thickBot="1">
      <c r="A9" s="6"/>
      <c r="B9" s="9"/>
      <c r="C9" s="9"/>
      <c r="D9" s="9"/>
      <c r="E9" s="9"/>
      <c r="F9" s="9"/>
      <c r="G9" s="72" t="s">
        <v>5</v>
      </c>
      <c r="H9" s="73"/>
      <c r="I9" s="9"/>
      <c r="J9" s="9"/>
      <c r="K9" s="9"/>
      <c r="L9" s="9"/>
      <c r="M9" s="9"/>
      <c r="N9" s="9"/>
      <c r="O9" s="9"/>
      <c r="P9" s="9"/>
      <c r="Q9" s="9"/>
      <c r="R9" s="9"/>
      <c r="T9" s="7"/>
      <c r="U9" s="46"/>
      <c r="V9" s="46"/>
      <c r="W9" s="46"/>
      <c r="X9" s="46"/>
      <c r="Y9" s="46"/>
      <c r="Z9" s="46"/>
      <c r="AA9" s="49"/>
      <c r="AB9" s="50"/>
      <c r="AC9" s="46"/>
      <c r="AD9" s="46"/>
    </row>
    <row r="10" spans="1:30" s="10" customFormat="1" ht="8.1" customHeight="1" thickBot="1"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30" ht="24" customHeight="1" thickBot="1">
      <c r="A11" s="6"/>
      <c r="B11" s="11" t="s">
        <v>6</v>
      </c>
      <c r="C11" s="12"/>
      <c r="D11" s="12"/>
      <c r="E11" s="12"/>
      <c r="F11" s="12"/>
      <c r="G11" s="92">
        <v>5</v>
      </c>
      <c r="H11" s="93"/>
      <c r="J11" s="54" t="s">
        <v>7</v>
      </c>
      <c r="K11" s="55"/>
      <c r="L11" s="55"/>
      <c r="M11" s="55"/>
      <c r="N11" s="55"/>
      <c r="O11" s="55"/>
      <c r="P11" s="55"/>
      <c r="Q11" s="55"/>
      <c r="R11" s="55"/>
      <c r="S11" s="56"/>
      <c r="T11" s="7"/>
      <c r="U11" s="46"/>
      <c r="V11" s="46"/>
      <c r="W11" s="46"/>
      <c r="X11" s="46"/>
      <c r="Y11" s="46"/>
      <c r="Z11" s="46"/>
      <c r="AA11" s="49"/>
      <c r="AB11" s="50"/>
      <c r="AC11" s="46"/>
      <c r="AD11" s="46"/>
    </row>
    <row r="12" spans="1:30" ht="24" customHeight="1" thickBot="1">
      <c r="A12" s="6"/>
      <c r="B12" s="80" t="s">
        <v>8</v>
      </c>
      <c r="C12" s="81"/>
      <c r="D12" s="81"/>
      <c r="E12" s="81"/>
      <c r="F12" s="81"/>
      <c r="G12" s="13" t="str">
        <f>IF(H12="","&lt;1 in 8","1 in ")</f>
        <v xml:space="preserve">1 in </v>
      </c>
      <c r="H12" s="44">
        <v>3.4</v>
      </c>
      <c r="J12" s="54" t="s">
        <v>9</v>
      </c>
      <c r="K12" s="55"/>
      <c r="L12" s="55"/>
      <c r="M12" s="55"/>
      <c r="N12" s="55"/>
      <c r="O12" s="55"/>
      <c r="P12" s="55"/>
      <c r="Q12" s="55"/>
      <c r="R12" s="55"/>
      <c r="S12" s="56"/>
      <c r="T12" s="7"/>
      <c r="U12" s="46"/>
      <c r="V12" s="46"/>
      <c r="W12" s="46"/>
      <c r="X12" s="46"/>
      <c r="Y12" s="46"/>
      <c r="Z12" s="46"/>
      <c r="AA12" s="49"/>
      <c r="AB12" s="50"/>
      <c r="AC12" s="46"/>
      <c r="AD12" s="46"/>
    </row>
    <row r="13" spans="1:30" ht="24" customHeight="1" thickBot="1">
      <c r="A13" s="6"/>
      <c r="B13" s="80" t="s">
        <v>10</v>
      </c>
      <c r="C13" s="81"/>
      <c r="D13" s="81"/>
      <c r="E13" s="81"/>
      <c r="F13" s="81"/>
      <c r="G13" s="66">
        <f>IFERROR(VLOOKUP(H39,A25:H34,VLOOKUP(D36,B36:C40,2,FALSE),FALSE),0)</f>
        <v>4737</v>
      </c>
      <c r="H13" s="67"/>
      <c r="I13" s="10"/>
      <c r="J13" s="57" t="s">
        <v>11</v>
      </c>
      <c r="K13" s="58"/>
      <c r="L13" s="58"/>
      <c r="M13" s="58"/>
      <c r="N13" s="58"/>
      <c r="O13" s="58"/>
      <c r="P13" s="58"/>
      <c r="Q13" s="58"/>
      <c r="R13" s="58"/>
      <c r="S13" s="59"/>
      <c r="T13" s="7"/>
      <c r="U13" s="46"/>
      <c r="V13" s="46"/>
      <c r="W13" s="46"/>
      <c r="X13" s="46"/>
      <c r="Y13" s="46"/>
      <c r="Z13" s="46"/>
      <c r="AA13" s="49"/>
      <c r="AB13" s="50"/>
      <c r="AC13" s="46"/>
      <c r="AD13" s="46"/>
    </row>
    <row r="14" spans="1:30" ht="24" customHeight="1" thickBot="1">
      <c r="B14" s="80" t="s">
        <v>12</v>
      </c>
      <c r="C14" s="81"/>
      <c r="D14" s="81"/>
      <c r="E14" s="81"/>
      <c r="F14" s="81"/>
      <c r="G14" s="13" t="str">
        <f>IF(H14="","","1 in ")</f>
        <v xml:space="preserve">1 in </v>
      </c>
      <c r="H14" s="44">
        <v>8</v>
      </c>
      <c r="I14" s="14"/>
      <c r="J14" s="60"/>
      <c r="K14" s="61"/>
      <c r="L14" s="61"/>
      <c r="M14" s="61"/>
      <c r="N14" s="61"/>
      <c r="O14" s="61"/>
      <c r="P14" s="61"/>
      <c r="Q14" s="61"/>
      <c r="R14" s="61"/>
      <c r="S14" s="62"/>
      <c r="T14" s="7"/>
      <c r="U14" s="46"/>
      <c r="V14" s="46"/>
      <c r="W14" s="46"/>
      <c r="X14" s="46"/>
      <c r="Y14" s="46"/>
      <c r="Z14" s="46"/>
      <c r="AA14" s="49"/>
      <c r="AB14" s="50"/>
      <c r="AC14" s="46"/>
      <c r="AD14" s="46"/>
    </row>
    <row r="15" spans="1:30" ht="24" customHeight="1" thickBot="1">
      <c r="B15" s="84" t="s">
        <v>13</v>
      </c>
      <c r="C15" s="85"/>
      <c r="D15" s="85"/>
      <c r="E15" s="85"/>
      <c r="F15" s="85"/>
      <c r="G15" s="68">
        <f>IFERROR((D37)/(D38),0)</f>
        <v>0.42499999999999999</v>
      </c>
      <c r="H15" s="69"/>
      <c r="I15" s="14"/>
      <c r="J15" s="54" t="s">
        <v>14</v>
      </c>
      <c r="K15" s="55"/>
      <c r="L15" s="55"/>
      <c r="M15" s="55"/>
      <c r="N15" s="55"/>
      <c r="O15" s="55"/>
      <c r="P15" s="55"/>
      <c r="Q15" s="55"/>
      <c r="R15" s="55"/>
      <c r="S15" s="56"/>
      <c r="T15" s="15"/>
      <c r="U15" s="46"/>
      <c r="V15" s="52"/>
      <c r="W15" s="46"/>
      <c r="X15" s="46"/>
      <c r="Y15" s="46"/>
      <c r="Z15" s="46"/>
      <c r="AA15" s="49"/>
      <c r="AB15" s="46"/>
      <c r="AC15" s="46"/>
      <c r="AD15" s="46"/>
    </row>
    <row r="16" spans="1:30" ht="15" thickBot="1">
      <c r="A16" s="14"/>
      <c r="T16" s="7"/>
      <c r="U16" s="46"/>
      <c r="V16" s="46"/>
      <c r="W16" s="46"/>
      <c r="X16" s="46"/>
      <c r="Y16" s="46"/>
      <c r="Z16" s="46"/>
      <c r="AA16" s="49"/>
      <c r="AB16" s="50"/>
      <c r="AC16" s="46"/>
      <c r="AD16" s="46"/>
    </row>
    <row r="17" spans="1:30" ht="21">
      <c r="A17" s="14"/>
      <c r="B17" s="82" t="s">
        <v>15</v>
      </c>
      <c r="C17" s="83"/>
      <c r="D17" s="83"/>
      <c r="E17" s="83"/>
      <c r="F17" s="83"/>
      <c r="G17" s="16"/>
      <c r="H17" s="45" t="s">
        <v>16</v>
      </c>
      <c r="J17" s="63" t="s">
        <v>17</v>
      </c>
      <c r="K17" s="63"/>
      <c r="L17" s="63"/>
      <c r="M17" s="63"/>
      <c r="N17" s="63"/>
      <c r="O17" s="63"/>
      <c r="P17" s="63"/>
      <c r="Q17" s="63"/>
      <c r="R17" s="63"/>
      <c r="S17" s="63"/>
      <c r="T17" s="7"/>
      <c r="U17" s="46"/>
      <c r="V17" s="46"/>
      <c r="W17" s="46"/>
      <c r="X17" s="46"/>
      <c r="Y17" s="46"/>
      <c r="Z17" s="46"/>
      <c r="AA17" s="49"/>
      <c r="AB17" s="50"/>
      <c r="AC17" s="46"/>
      <c r="AD17" s="46"/>
    </row>
    <row r="18" spans="1:30" ht="21" customHeight="1">
      <c r="A18" s="6"/>
      <c r="B18" s="54" t="s">
        <v>18</v>
      </c>
      <c r="C18" s="55"/>
      <c r="D18" s="55"/>
      <c r="E18" s="55"/>
      <c r="F18" s="55"/>
      <c r="G18" s="17"/>
      <c r="H18" s="18">
        <f>IF(AND(H17="Yes",G11&lt;&gt;""),VLOOKUP(D36,K25:L29,2,FALSE),0)</f>
        <v>0</v>
      </c>
      <c r="I18" s="10"/>
      <c r="T18" s="7"/>
      <c r="U18" s="46"/>
      <c r="V18" s="46"/>
      <c r="W18" s="46"/>
      <c r="X18" s="46"/>
      <c r="Y18" s="46"/>
      <c r="Z18" s="46"/>
      <c r="AA18" s="46"/>
      <c r="AB18" s="46"/>
      <c r="AC18" s="46"/>
      <c r="AD18" s="46"/>
    </row>
    <row r="19" spans="1:30" ht="21.6" thickBot="1">
      <c r="A19" s="14"/>
      <c r="B19" s="64" t="s">
        <v>19</v>
      </c>
      <c r="C19" s="65"/>
      <c r="D19" s="65"/>
      <c r="E19" s="65"/>
      <c r="F19" s="65"/>
      <c r="G19" s="20"/>
      <c r="H19" s="2">
        <f>IFERROR(G15*(G13+H18),0)</f>
        <v>2013.2249999999999</v>
      </c>
      <c r="J19" s="63" t="s">
        <v>20</v>
      </c>
      <c r="K19" s="63"/>
      <c r="L19" s="63"/>
      <c r="M19" s="63"/>
      <c r="N19" s="63"/>
      <c r="O19" s="63"/>
      <c r="P19" s="63"/>
      <c r="Q19" s="63"/>
      <c r="R19" s="63"/>
      <c r="S19" s="63"/>
      <c r="T19" s="7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7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spans="1:30">
      <c r="A21" s="14"/>
      <c r="T21" s="7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spans="1:30">
      <c r="B22" s="89" t="s">
        <v>21</v>
      </c>
      <c r="C22" s="90"/>
      <c r="D22" s="90"/>
      <c r="E22" s="90"/>
      <c r="F22" s="90"/>
      <c r="G22" s="90"/>
      <c r="H22" s="91"/>
      <c r="J22" s="74" t="s">
        <v>22</v>
      </c>
      <c r="K22" s="75"/>
      <c r="L22" s="7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1:30" ht="15" thickBot="1"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1:30" ht="15" thickBot="1">
      <c r="B24" s="22"/>
      <c r="C24" s="7"/>
      <c r="D24" s="86" t="s">
        <v>23</v>
      </c>
      <c r="E24" s="87"/>
      <c r="F24" s="87"/>
      <c r="G24" s="87"/>
      <c r="H24" s="88"/>
      <c r="J24" s="23" t="s">
        <v>24</v>
      </c>
      <c r="K24" s="24" t="s">
        <v>25</v>
      </c>
      <c r="L24" s="25" t="s">
        <v>26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1:30" ht="15" thickBot="1">
      <c r="A25" s="19"/>
      <c r="B25" s="70" t="s">
        <v>27</v>
      </c>
      <c r="C25" s="70" t="s">
        <v>28</v>
      </c>
      <c r="D25" s="26">
        <v>1</v>
      </c>
      <c r="E25" s="27">
        <v>2</v>
      </c>
      <c r="F25" s="27">
        <v>3</v>
      </c>
      <c r="G25" s="27">
        <v>4</v>
      </c>
      <c r="H25" s="27">
        <v>5</v>
      </c>
      <c r="J25" s="28" t="s">
        <v>29</v>
      </c>
      <c r="K25" s="29">
        <v>1</v>
      </c>
      <c r="L25" s="30">
        <v>2592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1:30" ht="15" customHeight="1" thickBot="1">
      <c r="A26" s="19"/>
      <c r="B26" s="71"/>
      <c r="C26" s="71"/>
      <c r="D26" s="27" t="s">
        <v>26</v>
      </c>
      <c r="E26" s="27" t="s">
        <v>26</v>
      </c>
      <c r="F26" s="27" t="s">
        <v>26</v>
      </c>
      <c r="G26" s="27" t="s">
        <v>26</v>
      </c>
      <c r="H26" s="27" t="s">
        <v>26</v>
      </c>
      <c r="J26" s="28" t="s">
        <v>30</v>
      </c>
      <c r="K26" s="29">
        <v>2</v>
      </c>
      <c r="L26" s="30">
        <v>2985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1:30" ht="15" thickBot="1">
      <c r="A27" s="19">
        <v>2</v>
      </c>
      <c r="B27" s="31" t="s">
        <v>31</v>
      </c>
      <c r="C27" s="32">
        <v>0.15</v>
      </c>
      <c r="D27" s="33">
        <v>4860</v>
      </c>
      <c r="E27" s="33">
        <v>5596</v>
      </c>
      <c r="F27" s="33">
        <v>6589</v>
      </c>
      <c r="G27" s="33">
        <v>8300</v>
      </c>
      <c r="H27" s="33">
        <v>9473</v>
      </c>
      <c r="J27" s="28" t="s">
        <v>32</v>
      </c>
      <c r="K27" s="29">
        <v>3</v>
      </c>
      <c r="L27" s="30">
        <v>3514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</row>
    <row r="28" spans="1:30" ht="15" thickBot="1">
      <c r="A28" s="19">
        <v>3</v>
      </c>
      <c r="B28" s="31" t="s">
        <v>33</v>
      </c>
      <c r="C28" s="32">
        <v>0.1</v>
      </c>
      <c r="D28" s="33">
        <v>3240</v>
      </c>
      <c r="E28" s="33">
        <v>3731</v>
      </c>
      <c r="F28" s="33">
        <v>4393</v>
      </c>
      <c r="G28" s="33">
        <v>5533</v>
      </c>
      <c r="H28" s="33">
        <v>6316</v>
      </c>
      <c r="J28" s="28" t="s">
        <v>34</v>
      </c>
      <c r="K28" s="29">
        <v>4</v>
      </c>
      <c r="L28" s="30">
        <v>4427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ht="15" thickBot="1">
      <c r="A29" s="19">
        <v>4</v>
      </c>
      <c r="B29" s="31" t="s">
        <v>35</v>
      </c>
      <c r="C29" s="34">
        <v>7.4999999999999997E-2</v>
      </c>
      <c r="D29" s="33">
        <v>2430</v>
      </c>
      <c r="E29" s="33">
        <v>2798</v>
      </c>
      <c r="F29" s="33">
        <v>3295</v>
      </c>
      <c r="G29" s="33">
        <v>4150</v>
      </c>
      <c r="H29" s="33">
        <v>4737</v>
      </c>
      <c r="J29" s="35" t="s">
        <v>36</v>
      </c>
      <c r="K29" s="36">
        <v>5</v>
      </c>
      <c r="L29" s="37">
        <v>5053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9"/>
      <c r="AB29" s="46"/>
      <c r="AC29" s="46"/>
      <c r="AD29" s="46"/>
    </row>
    <row r="30" spans="1:30" ht="15" thickBot="1">
      <c r="A30" s="19">
        <v>5</v>
      </c>
      <c r="B30" s="31" t="s">
        <v>37</v>
      </c>
      <c r="C30" s="32">
        <v>0.06</v>
      </c>
      <c r="D30" s="33">
        <v>1944</v>
      </c>
      <c r="E30" s="33">
        <v>2239</v>
      </c>
      <c r="F30" s="33">
        <v>2636</v>
      </c>
      <c r="G30" s="33">
        <v>3320</v>
      </c>
      <c r="H30" s="33">
        <v>3790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9"/>
      <c r="AB30" s="46"/>
      <c r="AC30" s="46"/>
      <c r="AD30" s="46"/>
    </row>
    <row r="31" spans="1:30" ht="15" thickBot="1">
      <c r="A31" s="19">
        <v>6</v>
      </c>
      <c r="B31" s="31" t="s">
        <v>38</v>
      </c>
      <c r="C31" s="32">
        <v>0.05</v>
      </c>
      <c r="D31" s="33">
        <v>1620</v>
      </c>
      <c r="E31" s="33">
        <v>1866</v>
      </c>
      <c r="F31" s="33">
        <v>2197</v>
      </c>
      <c r="G31" s="33">
        <v>2767</v>
      </c>
      <c r="H31" s="33">
        <v>3158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9"/>
      <c r="AB31" s="46"/>
      <c r="AC31" s="46"/>
      <c r="AD31" s="46"/>
    </row>
    <row r="32" spans="1:30" ht="15" thickBot="1">
      <c r="A32" s="19">
        <v>7</v>
      </c>
      <c r="B32" s="31" t="s">
        <v>39</v>
      </c>
      <c r="C32" s="32">
        <v>0.04</v>
      </c>
      <c r="D32" s="33">
        <v>1296</v>
      </c>
      <c r="E32" s="33">
        <v>1493</v>
      </c>
      <c r="F32" s="33">
        <v>1757</v>
      </c>
      <c r="G32" s="33">
        <v>2214</v>
      </c>
      <c r="H32" s="33">
        <v>2527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9"/>
      <c r="AB32" s="46"/>
      <c r="AC32" s="46"/>
      <c r="AD32" s="46"/>
    </row>
    <row r="33" spans="1:30" ht="15" thickBot="1">
      <c r="A33" s="19">
        <v>8</v>
      </c>
      <c r="B33" s="31" t="s">
        <v>40</v>
      </c>
      <c r="C33" s="32">
        <v>0.03</v>
      </c>
      <c r="D33" s="33">
        <v>972</v>
      </c>
      <c r="E33" s="33">
        <v>1120</v>
      </c>
      <c r="F33" s="33">
        <v>1318</v>
      </c>
      <c r="G33" s="33">
        <v>1660</v>
      </c>
      <c r="H33" s="38">
        <v>1895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</row>
    <row r="34" spans="1:30" ht="15" thickBot="1">
      <c r="A34" s="19">
        <v>9</v>
      </c>
      <c r="B34" s="31" t="s">
        <v>41</v>
      </c>
      <c r="C34" s="39" t="s">
        <v>42</v>
      </c>
      <c r="D34" s="39">
        <v>0</v>
      </c>
      <c r="E34" s="39">
        <v>0</v>
      </c>
      <c r="F34" s="39">
        <v>0</v>
      </c>
      <c r="G34" s="39">
        <v>0</v>
      </c>
      <c r="H34" s="40">
        <v>0</v>
      </c>
      <c r="I34" s="46"/>
      <c r="J34" s="47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30">
      <c r="A35" s="19">
        <v>8</v>
      </c>
      <c r="B35" s="19"/>
      <c r="C35" s="19"/>
      <c r="D35" s="19"/>
      <c r="E35" s="19"/>
      <c r="F35" s="19"/>
      <c r="G35" s="19"/>
      <c r="H35" s="19"/>
      <c r="I35" s="46"/>
      <c r="J35" s="47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</row>
    <row r="36" spans="1:30">
      <c r="A36" s="19">
        <v>9</v>
      </c>
      <c r="B36" s="19">
        <v>1</v>
      </c>
      <c r="C36" s="19">
        <v>4</v>
      </c>
      <c r="D36" s="41">
        <f>G11</f>
        <v>5</v>
      </c>
      <c r="E36" s="19"/>
      <c r="F36" s="19"/>
      <c r="G36" s="19"/>
      <c r="H36" s="19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</row>
    <row r="37" spans="1:30">
      <c r="A37" s="19"/>
      <c r="B37" s="19">
        <v>2</v>
      </c>
      <c r="C37" s="19">
        <v>5</v>
      </c>
      <c r="D37" s="41">
        <f>H12</f>
        <v>3.4</v>
      </c>
      <c r="E37" s="53"/>
      <c r="F37" s="19"/>
      <c r="G37" s="19"/>
      <c r="H37" s="19"/>
      <c r="I37" s="47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</row>
    <row r="38" spans="1:30">
      <c r="A38" s="19"/>
      <c r="B38" s="19">
        <v>3</v>
      </c>
      <c r="C38" s="19">
        <v>6</v>
      </c>
      <c r="D38" s="41">
        <f>H14</f>
        <v>8</v>
      </c>
      <c r="E38" s="19"/>
      <c r="F38" s="19"/>
      <c r="G38" s="19"/>
      <c r="H38" s="19"/>
      <c r="I38" s="47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1:30">
      <c r="A39" s="19"/>
      <c r="B39" s="19">
        <v>4</v>
      </c>
      <c r="C39" s="19">
        <v>7</v>
      </c>
      <c r="D39" s="19"/>
      <c r="E39" s="19"/>
      <c r="F39" s="19"/>
      <c r="G39" s="19" t="s">
        <v>43</v>
      </c>
      <c r="H39" s="19">
        <f>IF(AND(H12&lt;=2,H12&gt;1),2,IF(AND(H12&lt;=3,H12&gt;2),3,IF(AND(H12&lt;=4,H12&gt;3),4,IF(AND(H12&lt;=5,H12&gt;4),5,IF(AND(H12&lt;=6,H12&gt;5),6,IF(AND(H12&lt;=7,H12&gt;6),7,IF(AND(H12&lt;=8,H12&gt;7),8,IF(AND(H12&lt;=9,H12&gt;8),9,IF(H12&lt;=1,0)))))))))</f>
        <v>4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</row>
    <row r="40" spans="1:30">
      <c r="A40" s="19"/>
      <c r="B40" s="19">
        <v>5</v>
      </c>
      <c r="C40" s="19">
        <v>8</v>
      </c>
      <c r="D40" s="19"/>
      <c r="E40" s="19"/>
      <c r="F40" s="19"/>
      <c r="G40" s="19"/>
      <c r="H40" s="19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</row>
    <row r="41" spans="1:30">
      <c r="A41" s="19"/>
      <c r="B41" s="19"/>
      <c r="C41" s="19"/>
      <c r="D41" s="19"/>
      <c r="E41" s="19"/>
      <c r="F41" s="19"/>
      <c r="G41" s="19"/>
      <c r="H41" s="19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</row>
    <row r="42" spans="1:30">
      <c r="A42" s="19"/>
      <c r="B42" s="19"/>
      <c r="C42" s="19"/>
      <c r="D42" s="19"/>
      <c r="E42" s="19"/>
      <c r="F42" s="19"/>
      <c r="G42" s="19"/>
      <c r="H42" s="19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</row>
    <row r="43" spans="1:30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1:30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</row>
    <row r="45" spans="1:30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</row>
    <row r="46" spans="1:30">
      <c r="B46" s="46"/>
      <c r="C46" s="46"/>
      <c r="D46" s="46"/>
      <c r="E46" s="46"/>
      <c r="F46" s="46"/>
      <c r="G46" s="46"/>
      <c r="H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</row>
    <row r="47" spans="1:30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1:30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2:28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2:28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2:28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2:28">
      <c r="B52" s="46"/>
      <c r="C52" s="46"/>
      <c r="D52" s="46"/>
      <c r="E52" s="46"/>
      <c r="F52" s="46"/>
      <c r="G52" s="46"/>
      <c r="H52" s="48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2:28">
      <c r="T53" s="7"/>
      <c r="U53" s="7"/>
      <c r="V53" s="7"/>
      <c r="W53" s="7"/>
      <c r="X53" s="7"/>
      <c r="Y53" s="7"/>
      <c r="Z53" s="7"/>
      <c r="AA53" s="7"/>
      <c r="AB53" s="7"/>
    </row>
    <row r="54" spans="2:28">
      <c r="T54" s="7"/>
      <c r="U54" s="7"/>
      <c r="V54" s="7"/>
      <c r="W54" s="7"/>
      <c r="X54" s="7"/>
      <c r="Y54" s="7"/>
      <c r="Z54" s="7"/>
      <c r="AA54" s="7"/>
      <c r="AB54" s="7"/>
    </row>
    <row r="55" spans="2:28">
      <c r="T55" s="7"/>
      <c r="U55" s="7"/>
      <c r="V55" s="7"/>
      <c r="W55" s="7"/>
      <c r="X55" s="7"/>
      <c r="Y55" s="7"/>
      <c r="Z55" s="7"/>
      <c r="AA55" s="7"/>
      <c r="AB55" s="7"/>
    </row>
    <row r="56" spans="2:28">
      <c r="T56" s="7"/>
      <c r="U56" s="7"/>
      <c r="V56" s="7"/>
      <c r="W56" s="7"/>
      <c r="X56" s="7"/>
      <c r="Y56" s="7"/>
      <c r="Z56" s="7"/>
      <c r="AA56" s="7"/>
      <c r="AB56" s="7"/>
    </row>
    <row r="59" spans="2:28">
      <c r="H59" s="42"/>
    </row>
    <row r="65" spans="8:8">
      <c r="H65" s="42"/>
    </row>
  </sheetData>
  <sheetProtection algorithmName="SHA-512" hashValue="hLZDcKv0aG9U88DLaSH1docdP3cVIZoPaff6UV41SFqMWsLLIIKtDmxHOfVw8dnfm1qjVAGRgYrCinHs0S1Byg==" saltValue="eXoJGHAspjcb2Ft7AUVHcQ==" spinCount="100000" sheet="1" selectLockedCells="1"/>
  <sortState xmlns:xlrd2="http://schemas.microsoft.com/office/spreadsheetml/2017/richdata2" ref="AB2:AB28">
    <sortCondition ref="AB2"/>
  </sortState>
  <mergeCells count="26">
    <mergeCell ref="B25:B26"/>
    <mergeCell ref="C25:C26"/>
    <mergeCell ref="G9:H9"/>
    <mergeCell ref="J22:L22"/>
    <mergeCell ref="B2:R2"/>
    <mergeCell ref="B4:R6"/>
    <mergeCell ref="B12:F12"/>
    <mergeCell ref="B17:F17"/>
    <mergeCell ref="B14:F14"/>
    <mergeCell ref="B15:F15"/>
    <mergeCell ref="B13:F13"/>
    <mergeCell ref="D24:H24"/>
    <mergeCell ref="B22:H22"/>
    <mergeCell ref="G11:H11"/>
    <mergeCell ref="B7:Q7"/>
    <mergeCell ref="B8:Q8"/>
    <mergeCell ref="B18:F18"/>
    <mergeCell ref="B19:F19"/>
    <mergeCell ref="G13:H13"/>
    <mergeCell ref="G15:H15"/>
    <mergeCell ref="J12:S12"/>
    <mergeCell ref="J11:S11"/>
    <mergeCell ref="J15:S15"/>
    <mergeCell ref="J13:S14"/>
    <mergeCell ref="J17:S17"/>
    <mergeCell ref="J19:S19"/>
  </mergeCells>
  <dataValidations count="6">
    <dataValidation type="decimal" errorStyle="information" operator="greaterThanOrEqual" allowBlank="1" showInputMessage="1" showErrorMessage="1" errorTitle="Data error" error="You have indicated that the LTFT trainee works a higher frequency than the full time trainee, are you sure this is correct?" sqref="H14" xr:uid="{00000000-0002-0000-0000-000000000000}">
      <formula1>H12</formula1>
    </dataValidation>
    <dataValidation type="list" allowBlank="1" showInputMessage="1" showErrorMessage="1" sqref="G11" xr:uid="{0F54F3A5-869E-459A-9232-D270A678140A}">
      <formula1>"1,2,3,4,5"</formula1>
    </dataValidation>
    <dataValidation type="list" allowBlank="1" showInputMessage="1" showErrorMessage="1" sqref="H17" xr:uid="{0603CEAD-720A-4D0F-9797-92D33A74A2BD}">
      <formula1>"Yes,No"</formula1>
    </dataValidation>
    <dataValidation type="decimal" errorStyle="information" operator="lessThanOrEqual" allowBlank="1" showInputMessage="1" showErrorMessage="1" errorTitle="Data error" error="You have indicated that the LTFT trainee works a higher frequency than the full time trainee, are you sure this is correct?" sqref="H12" xr:uid="{A46017C0-B58F-40AF-9F00-163FA112F964}">
      <formula1>H14</formula1>
    </dataValidation>
    <dataValidation type="decimal" errorStyle="information" operator="lessThanOrEqual" allowBlank="1" showInputMessage="1" showErrorMessage="1" errorTitle="XXX" error="XXXX" sqref="O32" xr:uid="{43AB2435-9979-42DE-8F71-CD28C96A236A}">
      <formula1>O33</formula1>
    </dataValidation>
    <dataValidation type="decimal" errorStyle="information" operator="lessThanOrEqual" allowBlank="1" showInputMessage="1" errorTitle="XXX" error="XXX" sqref="O28" xr:uid="{DBF0DCA5-AAA1-4EA5-8A6D-04DBCD63E50F}">
      <formula1>O29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FD0CFF71803141AE3E6E3CB90CA45B" ma:contentTypeVersion="20" ma:contentTypeDescription="Create a new document." ma:contentTypeScope="" ma:versionID="abf022aa89cf0d7f1eed0832dbd6dc6c">
  <xsd:schema xmlns:xsd="http://www.w3.org/2001/XMLSchema" xmlns:xs="http://www.w3.org/2001/XMLSchema" xmlns:p="http://schemas.microsoft.com/office/2006/metadata/properties" xmlns:ns2="156bd7d7-5171-407e-b4b1-07f5c6674729" xmlns:ns3="cd83aa4d-cc96-43d8-8fa6-7417656749ce" targetNamespace="http://schemas.microsoft.com/office/2006/metadata/properties" ma:root="true" ma:fieldsID="dcd36d61314753ff5ed32d89f71c2aab" ns2:_="" ns3:_="">
    <xsd:import namespace="156bd7d7-5171-407e-b4b1-07f5c6674729"/>
    <xsd:import namespace="cd83aa4d-cc96-43d8-8fa6-7417656749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altwith_x003f_" minOccurs="0"/>
                <xsd:element ref="ns2:MediaLengthInSeconds" minOccurs="0"/>
                <xsd:element ref="ns2:Note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bd7d7-5171-407e-b4b1-07f5c66747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ealtwith_x003f_" ma:index="20" nillable="true" ma:displayName="Dealt with?" ma:default="0" ma:format="Dropdown" ma:internalName="Dealtwith_x003f_">
      <xsd:simpleType>
        <xsd:restriction base="dms:Boolean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Notes" ma:index="22" nillable="true" ma:displayName="Notes" ma:description="Description of document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9f334ec-5907-4406-9c20-eeaa5f585b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3aa4d-cc96-43d8-8fa6-7417656749c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bc9de8e7-4739-4fdc-84cb-b714dde59a07}" ma:internalName="TaxCatchAll" ma:showField="CatchAllData" ma:web="cd83aa4d-cc96-43d8-8fa6-7417656749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altwith_x003f_ xmlns="156bd7d7-5171-407e-b4b1-07f5c6674729">false</Dealtwith_x003f_>
    <SharedWithUsers xmlns="cd83aa4d-cc96-43d8-8fa6-7417656749ce">
      <UserInfo>
        <DisplayName>Basma Sadaf</DisplayName>
        <AccountId>7084</AccountId>
        <AccountType/>
      </UserInfo>
      <UserInfo>
        <DisplayName>Geovanna Dodge</DisplayName>
        <AccountId>5988</AccountId>
        <AccountType/>
      </UserInfo>
    </SharedWithUsers>
    <Notes xmlns="156bd7d7-5171-407e-b4b1-07f5c6674729" xsi:nil="true"/>
    <TaxCatchAll xmlns="cd83aa4d-cc96-43d8-8fa6-7417656749ce" xsi:nil="true"/>
    <lcf76f155ced4ddcb4097134ff3c332f xmlns="156bd7d7-5171-407e-b4b1-07f5c667472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97BE5BB-A214-4EBD-84A8-B2C45C2FA8CF}"/>
</file>

<file path=customXml/itemProps2.xml><?xml version="1.0" encoding="utf-8"?>
<ds:datastoreItem xmlns:ds="http://schemas.openxmlformats.org/officeDocument/2006/customXml" ds:itemID="{A00934C1-938B-4325-8BB5-0B9F20E7A938}"/>
</file>

<file path=customXml/itemProps3.xml><?xml version="1.0" encoding="utf-8"?>
<ds:datastoreItem xmlns:ds="http://schemas.openxmlformats.org/officeDocument/2006/customXml" ds:itemID="{D87F972A-8F51-48E6-BB97-BEBC249E3C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Lindsay</dc:creator>
  <cp:keywords/>
  <dc:description/>
  <cp:lastModifiedBy/>
  <cp:revision/>
  <dcterms:created xsi:type="dcterms:W3CDTF">2016-10-17T14:36:31Z</dcterms:created>
  <dcterms:modified xsi:type="dcterms:W3CDTF">2023-12-04T09:48:29Z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0x01010058FD0CFF71803141AE3E6E3CB90CA45B</vt:lpwstr>
  </property>
  <property fmtid="{D5CDD505-2E9C-101B-9397-08002B2CF9AE}" pid="3" name="MediaServiceImageTags">
    <vt:lpwstr/>
  </property>
</Properties>
</file>